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ziario\Barbara\BILANCIO\BILANCIO2021\assestamento ed equilibri 2021\"/>
    </mc:Choice>
  </mc:AlternateContent>
  <xr:revisionPtr revIDLastSave="0" documentId="13_ncr:1_{A791CBCB-2ACE-4E0A-B510-C82806F9C84E}" xr6:coauthVersionLast="47" xr6:coauthVersionMax="47" xr10:uidLastSave="{00000000-0000-0000-0000-000000000000}"/>
  <bookViews>
    <workbookView xWindow="-120" yWindow="-120" windowWidth="19440" windowHeight="15000" activeTab="1" xr2:uid="{22AE6140-E62A-4BFF-9890-0EF4C4CDFEC5}"/>
  </bookViews>
  <sheets>
    <sheet name="entrate" sheetId="1" r:id="rId1"/>
    <sheet name="spes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2" l="1"/>
  <c r="H67" i="2"/>
  <c r="G68" i="2"/>
  <c r="G67" i="2"/>
  <c r="F70" i="2"/>
  <c r="F69" i="2"/>
  <c r="F68" i="2"/>
  <c r="F67" i="2"/>
  <c r="I42" i="2"/>
  <c r="I41" i="2"/>
  <c r="I40" i="2"/>
  <c r="I39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14" i="2"/>
  <c r="I13" i="2"/>
  <c r="I12" i="2"/>
  <c r="I11" i="2"/>
  <c r="I6" i="2"/>
  <c r="I5" i="2"/>
  <c r="I4" i="2"/>
  <c r="I3" i="2"/>
  <c r="E54" i="1"/>
  <c r="E55" i="1"/>
  <c r="E53" i="1"/>
  <c r="E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F52" i="1"/>
  <c r="H31" i="1"/>
  <c r="H30" i="1"/>
  <c r="H29" i="1"/>
  <c r="H28" i="1"/>
  <c r="H27" i="1"/>
  <c r="H26" i="1"/>
  <c r="H25" i="1"/>
  <c r="H24" i="1"/>
  <c r="H15" i="1"/>
  <c r="H14" i="1"/>
  <c r="H13" i="1"/>
  <c r="H12" i="1"/>
  <c r="H70" i="2"/>
  <c r="G70" i="2"/>
  <c r="H69" i="2"/>
  <c r="G69" i="2"/>
  <c r="I22" i="2"/>
  <c r="I21" i="2"/>
  <c r="I20" i="2"/>
  <c r="I19" i="2"/>
  <c r="I46" i="2"/>
  <c r="I45" i="2"/>
  <c r="I44" i="2"/>
  <c r="I43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18" i="2"/>
  <c r="I17" i="2"/>
  <c r="I16" i="2"/>
  <c r="I15" i="2"/>
  <c r="I10" i="2"/>
  <c r="I9" i="2"/>
  <c r="I8" i="2"/>
  <c r="I7" i="2"/>
  <c r="I69" i="2" l="1"/>
  <c r="I68" i="2"/>
  <c r="I67" i="2"/>
  <c r="I70" i="2"/>
  <c r="G55" i="1"/>
  <c r="F55" i="1"/>
  <c r="G54" i="1"/>
  <c r="F54" i="1"/>
  <c r="G53" i="1"/>
  <c r="F53" i="1"/>
  <c r="G52" i="1"/>
  <c r="H33" i="1"/>
  <c r="H32" i="1"/>
  <c r="H21" i="1"/>
  <c r="H20" i="1"/>
  <c r="H17" i="1"/>
  <c r="H16" i="1"/>
  <c r="H11" i="1"/>
  <c r="H10" i="1"/>
  <c r="H9" i="1"/>
  <c r="H8" i="1"/>
  <c r="H35" i="1"/>
  <c r="H34" i="1"/>
  <c r="H22" i="1"/>
  <c r="H23" i="1"/>
  <c r="H19" i="1"/>
  <c r="H18" i="1"/>
  <c r="H55" i="1" l="1"/>
  <c r="H54" i="1"/>
  <c r="H53" i="1"/>
  <c r="H52" i="1"/>
</calcChain>
</file>

<file path=xl/sharedStrings.xml><?xml version="1.0" encoding="utf-8"?>
<sst xmlns="http://schemas.openxmlformats.org/spreadsheetml/2006/main" count="88" uniqueCount="49">
  <si>
    <t>CODICE</t>
  </si>
  <si>
    <t>TITOLO</t>
  </si>
  <si>
    <t>VARIAZIONI DI BILANCIO</t>
  </si>
  <si>
    <t>TIPOLOGIA</t>
  </si>
  <si>
    <t>OGGETTO DELLA VOCE</t>
  </si>
  <si>
    <t>ANNO</t>
  </si>
  <si>
    <t>Fondo Pluriennale Vincolato</t>
  </si>
  <si>
    <t>Avanzo di Amministrazione vincolato</t>
  </si>
  <si>
    <t>(cassa)</t>
  </si>
  <si>
    <t>Trasferimenti correnti/Trasferimenti correnti da Amministrazioni Pubbliche</t>
  </si>
  <si>
    <t>Trasferimenti correnti/Trasferimenti correnti da imprese</t>
  </si>
  <si>
    <t>Trasferimenti correnti/Trasferimenti correnti da Istituzioni Sociali Private</t>
  </si>
  <si>
    <t>Entrate extratributarie/Rimborsi e altre entrate correnti</t>
  </si>
  <si>
    <t>VARIAZIONI IN AUMENTO</t>
  </si>
  <si>
    <t>VARIAZIONI IN DIMINUZIONE</t>
  </si>
  <si>
    <t>TOTALE GENERALE DELLE ENTRATE</t>
  </si>
  <si>
    <t>MISSIONE</t>
  </si>
  <si>
    <t>PROGRAMMA</t>
  </si>
  <si>
    <t>Servizi istituzionali, generali e di gestione/gestione economica, finanziaria, programmazione provveditorato/Spese correnti</t>
  </si>
  <si>
    <t>Servizi istituzionali, generali e di gestione/altri servizi generali/Spese correnti</t>
  </si>
  <si>
    <t>Diritti sociali, politiche sociali e famiglia/interventi per l'infanzia e i minori e per asili nido/Spese correnti</t>
  </si>
  <si>
    <t>01</t>
  </si>
  <si>
    <t>02</t>
  </si>
  <si>
    <t>Diritti sociali, politiche sociali e famiglia/interventi per la disabilità/Spese correnti</t>
  </si>
  <si>
    <t>03</t>
  </si>
  <si>
    <t>Diritti sociali, politiche sociali e famiglia/interventi per gli anziani/Spese correnti</t>
  </si>
  <si>
    <t>04</t>
  </si>
  <si>
    <t>Diritti sociali, politiche sociali e famiglia/interventi per i soggetti a rischio di esclusione sociale/Spese correnti</t>
  </si>
  <si>
    <t>05</t>
  </si>
  <si>
    <t>Diritti sociali, politiche sociali e famiglia/interventi per le famiglie/Spese correnti</t>
  </si>
  <si>
    <t>TOTALE GENERALE DELLE USCITE</t>
  </si>
  <si>
    <t>PREVISIONI aggiornate alla precedente variazione</t>
  </si>
  <si>
    <t>PREVISIONI AGGIORNATE ALLA DELIBERAZIONE IN OGGETTO</t>
  </si>
  <si>
    <t>Trasferimenti correnti/Trasferimenti correnti da famiglie</t>
  </si>
  <si>
    <t>Entrate extratributarie/vendita di beni e servizi e proventi derivanti dalla gestione dei beni</t>
  </si>
  <si>
    <t>Entrate extratributarie/Interessi attivi</t>
  </si>
  <si>
    <t>Entrate in c/capitale/Altri trasferimenti in c/capitale</t>
  </si>
  <si>
    <t>Anticipazioni da istituto tesoriere-cassiere/anticipazioni da istituto tesoriere-cassiere</t>
  </si>
  <si>
    <t>Entrate per conto terzi e partite di giro/entrate per partite di giro</t>
  </si>
  <si>
    <t>Entrate per conto terzi e partite di giro/entrate per conto terzi</t>
  </si>
  <si>
    <t>Servizi istituzionali, generali e di gestione/Organi istituzionali/Spese correnti</t>
  </si>
  <si>
    <t>Servizi istituzionali, generali e di gestione/risorse umane/Spese correnti</t>
  </si>
  <si>
    <t>Servizi istituzionali, generali e di gestione/altri servizi generali/Spese in conto capitale</t>
  </si>
  <si>
    <t>Fondo di Riserva</t>
  </si>
  <si>
    <t>Fondo crediti di dubbia esigibilità</t>
  </si>
  <si>
    <t>Altri Fondi</t>
  </si>
  <si>
    <t>Anticipazioni finanziarie/Chiusura anticipazioni ricevute da istituto tesoriere-cassiere</t>
  </si>
  <si>
    <t>Servizi per conto terzi/servizi per conto terzi - partite di giro</t>
  </si>
  <si>
    <t>Diritti sociali, politiche sociali e famiglia/interventi per i soggetti a rischio di esclusione sociale/Spese in conto capitale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</si>
</sst>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3" xfId="0" applyBorder="1" applyAlignment="1">
      <alignment horizontal="center"/>
    </xf>
    <xf numFmtId="164" fontId="0" fillId="0" borderId="12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right"/>
    </xf>
    <xf numFmtId="0" fontId="0" fillId="0" borderId="20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DEC6-FE7B-46B8-B880-15DD71F6C805}">
  <dimension ref="A1:H55"/>
  <sheetViews>
    <sheetView topLeftCell="A28" workbookViewId="0">
      <selection activeCell="H55" sqref="H55"/>
    </sheetView>
  </sheetViews>
  <sheetFormatPr defaultRowHeight="15" x14ac:dyDescent="0.25"/>
  <cols>
    <col min="2" max="2" width="10.7109375" customWidth="1"/>
    <col min="3" max="3" width="67.5703125" customWidth="1"/>
    <col min="5" max="5" width="13.28515625" bestFit="1" customWidth="1"/>
    <col min="6" max="7" width="14.140625" bestFit="1" customWidth="1"/>
    <col min="8" max="8" width="15.28515625" bestFit="1" customWidth="1"/>
  </cols>
  <sheetData>
    <row r="1" spans="1:8" x14ac:dyDescent="0.25">
      <c r="A1" s="20" t="s">
        <v>0</v>
      </c>
      <c r="B1" s="20"/>
      <c r="C1" s="1"/>
      <c r="D1" s="1"/>
      <c r="E1" s="20" t="s">
        <v>2</v>
      </c>
      <c r="F1" s="20"/>
      <c r="G1" s="20"/>
      <c r="H1" s="20"/>
    </row>
    <row r="2" spans="1:8" ht="75" x14ac:dyDescent="0.25">
      <c r="A2" s="2" t="s">
        <v>1</v>
      </c>
      <c r="B2" s="2" t="s">
        <v>3</v>
      </c>
      <c r="C2" s="2" t="s">
        <v>4</v>
      </c>
      <c r="D2" s="2" t="s">
        <v>5</v>
      </c>
      <c r="E2" s="3" t="s">
        <v>31</v>
      </c>
      <c r="F2" s="3" t="s">
        <v>13</v>
      </c>
      <c r="G2" s="3" t="s">
        <v>14</v>
      </c>
      <c r="H2" s="3" t="s">
        <v>32</v>
      </c>
    </row>
    <row r="3" spans="1:8" x14ac:dyDescent="0.25">
      <c r="A3" s="13"/>
      <c r="B3" s="13"/>
      <c r="C3" s="14" t="s">
        <v>6</v>
      </c>
      <c r="D3" s="14">
        <v>2021</v>
      </c>
      <c r="E3" s="15">
        <v>5845.56</v>
      </c>
      <c r="F3" s="15">
        <v>0</v>
      </c>
      <c r="G3" s="15">
        <v>0</v>
      </c>
      <c r="H3" s="15">
        <v>0</v>
      </c>
    </row>
    <row r="4" spans="1:8" x14ac:dyDescent="0.25">
      <c r="A4" s="33"/>
      <c r="B4" s="33"/>
      <c r="C4" s="22" t="s">
        <v>7</v>
      </c>
      <c r="D4" s="5">
        <v>2021</v>
      </c>
      <c r="E4" s="6">
        <v>524260.45</v>
      </c>
      <c r="F4" s="6">
        <v>0</v>
      </c>
      <c r="G4" s="6">
        <v>0</v>
      </c>
      <c r="H4" s="6">
        <v>0</v>
      </c>
    </row>
    <row r="5" spans="1:8" x14ac:dyDescent="0.25">
      <c r="A5" s="34"/>
      <c r="B5" s="34"/>
      <c r="C5" s="22"/>
      <c r="D5" s="5" t="s">
        <v>8</v>
      </c>
      <c r="E5" s="6">
        <v>0</v>
      </c>
      <c r="F5" s="6">
        <v>0</v>
      </c>
      <c r="G5" s="6">
        <v>0</v>
      </c>
      <c r="H5" s="6">
        <v>0</v>
      </c>
    </row>
    <row r="6" spans="1:8" x14ac:dyDescent="0.25">
      <c r="A6" s="34"/>
      <c r="B6" s="34"/>
      <c r="C6" s="22"/>
      <c r="D6" s="5">
        <v>2022</v>
      </c>
      <c r="E6" s="6">
        <v>0</v>
      </c>
      <c r="F6" s="6">
        <v>0</v>
      </c>
      <c r="G6" s="6">
        <v>0</v>
      </c>
      <c r="H6" s="6">
        <v>0</v>
      </c>
    </row>
    <row r="7" spans="1:8" ht="15.75" thickBot="1" x14ac:dyDescent="0.3">
      <c r="A7" s="35"/>
      <c r="B7" s="35"/>
      <c r="C7" s="23"/>
      <c r="D7" s="8">
        <v>2023</v>
      </c>
      <c r="E7" s="9">
        <v>0</v>
      </c>
      <c r="F7" s="9">
        <v>0</v>
      </c>
      <c r="G7" s="9">
        <v>0</v>
      </c>
      <c r="H7" s="9">
        <v>0</v>
      </c>
    </row>
    <row r="8" spans="1:8" x14ac:dyDescent="0.25">
      <c r="A8" s="21">
        <v>2</v>
      </c>
      <c r="B8" s="21">
        <v>101</v>
      </c>
      <c r="C8" s="21" t="s">
        <v>9</v>
      </c>
      <c r="D8" s="18">
        <v>2021</v>
      </c>
      <c r="E8" s="11">
        <v>6745705.4800000004</v>
      </c>
      <c r="F8" s="11">
        <v>0</v>
      </c>
      <c r="G8" s="11">
        <v>0</v>
      </c>
      <c r="H8" s="11">
        <f t="shared" ref="H8:H17" si="0">E8+F8+G8</f>
        <v>6745705.4800000004</v>
      </c>
    </row>
    <row r="9" spans="1:8" x14ac:dyDescent="0.25">
      <c r="A9" s="22"/>
      <c r="B9" s="22"/>
      <c r="C9" s="22"/>
      <c r="D9" s="18" t="s">
        <v>8</v>
      </c>
      <c r="E9" s="6">
        <v>10177405.939999999</v>
      </c>
      <c r="F9" s="6">
        <v>0</v>
      </c>
      <c r="G9" s="6">
        <v>0</v>
      </c>
      <c r="H9" s="6">
        <f t="shared" si="0"/>
        <v>10177405.939999999</v>
      </c>
    </row>
    <row r="10" spans="1:8" x14ac:dyDescent="0.25">
      <c r="A10" s="22"/>
      <c r="B10" s="22"/>
      <c r="C10" s="22"/>
      <c r="D10" s="18">
        <v>2022</v>
      </c>
      <c r="E10" s="6">
        <v>6406030.3099999996</v>
      </c>
      <c r="F10" s="6">
        <v>0</v>
      </c>
      <c r="G10" s="6">
        <v>0</v>
      </c>
      <c r="H10" s="6">
        <f t="shared" si="0"/>
        <v>6406030.3099999996</v>
      </c>
    </row>
    <row r="11" spans="1:8" ht="15.75" thickBot="1" x14ac:dyDescent="0.3">
      <c r="A11" s="23"/>
      <c r="B11" s="23"/>
      <c r="C11" s="23"/>
      <c r="D11" s="19">
        <v>2023</v>
      </c>
      <c r="E11" s="9">
        <v>6398525.3099999996</v>
      </c>
      <c r="F11" s="9">
        <v>0</v>
      </c>
      <c r="G11" s="9">
        <v>0</v>
      </c>
      <c r="H11" s="9">
        <f t="shared" si="0"/>
        <v>6398525.3099999996</v>
      </c>
    </row>
    <row r="12" spans="1:8" x14ac:dyDescent="0.25">
      <c r="A12" s="21">
        <v>2</v>
      </c>
      <c r="B12" s="21">
        <v>102</v>
      </c>
      <c r="C12" s="21" t="s">
        <v>33</v>
      </c>
      <c r="D12" s="18">
        <v>2021</v>
      </c>
      <c r="E12" s="11">
        <v>15500</v>
      </c>
      <c r="F12" s="11">
        <v>0</v>
      </c>
      <c r="G12" s="11">
        <v>0</v>
      </c>
      <c r="H12" s="6">
        <f t="shared" ref="H12:H13" si="1">E12+F12+G12</f>
        <v>15500</v>
      </c>
    </row>
    <row r="13" spans="1:8" x14ac:dyDescent="0.25">
      <c r="A13" s="22"/>
      <c r="B13" s="22"/>
      <c r="C13" s="22"/>
      <c r="D13" s="18" t="s">
        <v>8</v>
      </c>
      <c r="E13" s="6">
        <v>15500</v>
      </c>
      <c r="F13" s="6">
        <v>0</v>
      </c>
      <c r="G13" s="6">
        <v>0</v>
      </c>
      <c r="H13" s="6">
        <f t="shared" si="1"/>
        <v>15500</v>
      </c>
    </row>
    <row r="14" spans="1:8" x14ac:dyDescent="0.25">
      <c r="A14" s="22"/>
      <c r="B14" s="22"/>
      <c r="C14" s="22"/>
      <c r="D14" s="18">
        <v>2022</v>
      </c>
      <c r="E14" s="6">
        <v>18500</v>
      </c>
      <c r="F14" s="6">
        <v>0</v>
      </c>
      <c r="G14" s="6">
        <v>0</v>
      </c>
      <c r="H14" s="6">
        <f>E14+G14</f>
        <v>18500</v>
      </c>
    </row>
    <row r="15" spans="1:8" ht="15.75" thickBot="1" x14ac:dyDescent="0.3">
      <c r="A15" s="23"/>
      <c r="B15" s="23"/>
      <c r="C15" s="23"/>
      <c r="D15" s="19">
        <v>2023</v>
      </c>
      <c r="E15" s="9">
        <v>18500</v>
      </c>
      <c r="F15" s="9">
        <v>0</v>
      </c>
      <c r="G15" s="9">
        <v>0</v>
      </c>
      <c r="H15" s="9">
        <f>E15+G15</f>
        <v>18500</v>
      </c>
    </row>
    <row r="16" spans="1:8" x14ac:dyDescent="0.25">
      <c r="A16" s="21">
        <v>2</v>
      </c>
      <c r="B16" s="21">
        <v>103</v>
      </c>
      <c r="C16" s="21" t="s">
        <v>10</v>
      </c>
      <c r="D16" s="18">
        <v>2021</v>
      </c>
      <c r="E16" s="11">
        <v>65000</v>
      </c>
      <c r="F16" s="11">
        <v>0</v>
      </c>
      <c r="G16" s="11">
        <v>0</v>
      </c>
      <c r="H16" s="6">
        <f t="shared" si="0"/>
        <v>65000</v>
      </c>
    </row>
    <row r="17" spans="1:8" x14ac:dyDescent="0.25">
      <c r="A17" s="22"/>
      <c r="B17" s="22"/>
      <c r="C17" s="22"/>
      <c r="D17" s="18" t="s">
        <v>8</v>
      </c>
      <c r="E17" s="6">
        <v>90592.8</v>
      </c>
      <c r="F17" s="6">
        <v>0</v>
      </c>
      <c r="G17" s="6">
        <v>0</v>
      </c>
      <c r="H17" s="6">
        <f t="shared" si="0"/>
        <v>90592.8</v>
      </c>
    </row>
    <row r="18" spans="1:8" x14ac:dyDescent="0.25">
      <c r="A18" s="22"/>
      <c r="B18" s="22"/>
      <c r="C18" s="22"/>
      <c r="D18" s="18">
        <v>2022</v>
      </c>
      <c r="E18" s="6">
        <v>65000</v>
      </c>
      <c r="F18" s="6">
        <v>0</v>
      </c>
      <c r="G18" s="6">
        <v>0</v>
      </c>
      <c r="H18" s="6">
        <f>E18+G18</f>
        <v>65000</v>
      </c>
    </row>
    <row r="19" spans="1:8" ht="15.75" thickBot="1" x14ac:dyDescent="0.3">
      <c r="A19" s="23"/>
      <c r="B19" s="23"/>
      <c r="C19" s="23"/>
      <c r="D19" s="19">
        <v>2023</v>
      </c>
      <c r="E19" s="9">
        <v>65000</v>
      </c>
      <c r="F19" s="9">
        <v>0</v>
      </c>
      <c r="G19" s="9">
        <v>0</v>
      </c>
      <c r="H19" s="9">
        <f>E19+G19</f>
        <v>65000</v>
      </c>
    </row>
    <row r="20" spans="1:8" x14ac:dyDescent="0.25">
      <c r="A20" s="21">
        <v>2</v>
      </c>
      <c r="B20" s="21">
        <v>104</v>
      </c>
      <c r="C20" s="21" t="s">
        <v>11</v>
      </c>
      <c r="D20" s="18">
        <v>2021</v>
      </c>
      <c r="E20" s="11">
        <v>0</v>
      </c>
      <c r="F20" s="11">
        <v>2500</v>
      </c>
      <c r="G20" s="11">
        <v>0</v>
      </c>
      <c r="H20" s="6">
        <f>E20+F20+G20</f>
        <v>2500</v>
      </c>
    </row>
    <row r="21" spans="1:8" x14ac:dyDescent="0.25">
      <c r="A21" s="22"/>
      <c r="B21" s="22"/>
      <c r="C21" s="22"/>
      <c r="D21" s="18" t="s">
        <v>8</v>
      </c>
      <c r="E21" s="6">
        <v>12539</v>
      </c>
      <c r="F21" s="6">
        <v>2500</v>
      </c>
      <c r="G21" s="6">
        <v>0</v>
      </c>
      <c r="H21" s="6">
        <f>E21+F21+G21</f>
        <v>15039</v>
      </c>
    </row>
    <row r="22" spans="1:8" x14ac:dyDescent="0.25">
      <c r="A22" s="22"/>
      <c r="B22" s="22"/>
      <c r="C22" s="22"/>
      <c r="D22" s="18">
        <v>2022</v>
      </c>
      <c r="E22" s="6">
        <v>0</v>
      </c>
      <c r="F22" s="6">
        <v>0</v>
      </c>
      <c r="G22" s="6">
        <v>0</v>
      </c>
      <c r="H22" s="6">
        <f>E22+G22</f>
        <v>0</v>
      </c>
    </row>
    <row r="23" spans="1:8" ht="15.75" thickBot="1" x14ac:dyDescent="0.3">
      <c r="A23" s="23"/>
      <c r="B23" s="23"/>
      <c r="C23" s="23"/>
      <c r="D23" s="19">
        <v>2023</v>
      </c>
      <c r="E23" s="9">
        <v>0</v>
      </c>
      <c r="F23" s="9">
        <v>0</v>
      </c>
      <c r="G23" s="9">
        <v>0</v>
      </c>
      <c r="H23" s="9">
        <f>E23+G23</f>
        <v>0</v>
      </c>
    </row>
    <row r="24" spans="1:8" x14ac:dyDescent="0.25">
      <c r="A24" s="21">
        <v>3</v>
      </c>
      <c r="B24" s="21">
        <v>100</v>
      </c>
      <c r="C24" s="36" t="s">
        <v>34</v>
      </c>
      <c r="D24" s="18">
        <v>2021</v>
      </c>
      <c r="E24" s="11">
        <v>276366.25</v>
      </c>
      <c r="F24" s="11">
        <v>0</v>
      </c>
      <c r="G24" s="11">
        <v>0</v>
      </c>
      <c r="H24" s="6">
        <f t="shared" ref="H24:H25" si="2">E24+F24+G24</f>
        <v>276366.25</v>
      </c>
    </row>
    <row r="25" spans="1:8" x14ac:dyDescent="0.25">
      <c r="A25" s="22"/>
      <c r="B25" s="22"/>
      <c r="C25" s="37"/>
      <c r="D25" s="18" t="s">
        <v>8</v>
      </c>
      <c r="E25" s="6">
        <v>547311.18999999994</v>
      </c>
      <c r="F25" s="6">
        <v>0</v>
      </c>
      <c r="G25" s="6">
        <v>0</v>
      </c>
      <c r="H25" s="6">
        <f t="shared" si="2"/>
        <v>547311.18999999994</v>
      </c>
    </row>
    <row r="26" spans="1:8" x14ac:dyDescent="0.25">
      <c r="A26" s="22"/>
      <c r="B26" s="22"/>
      <c r="C26" s="37"/>
      <c r="D26" s="18">
        <v>2022</v>
      </c>
      <c r="E26" s="6">
        <v>288977.09999999998</v>
      </c>
      <c r="F26" s="6">
        <v>0</v>
      </c>
      <c r="G26" s="6">
        <v>0</v>
      </c>
      <c r="H26" s="6">
        <f>E26+G26</f>
        <v>288977.09999999998</v>
      </c>
    </row>
    <row r="27" spans="1:8" ht="15.75" thickBot="1" x14ac:dyDescent="0.3">
      <c r="A27" s="23"/>
      <c r="B27" s="23"/>
      <c r="C27" s="38"/>
      <c r="D27" s="19">
        <v>2023</v>
      </c>
      <c r="E27" s="9">
        <v>288977.09999999998</v>
      </c>
      <c r="F27" s="9">
        <v>0</v>
      </c>
      <c r="G27" s="9">
        <v>0</v>
      </c>
      <c r="H27" s="9">
        <f>E27+G27</f>
        <v>288977.09999999998</v>
      </c>
    </row>
    <row r="28" spans="1:8" x14ac:dyDescent="0.25">
      <c r="A28" s="21">
        <v>3</v>
      </c>
      <c r="B28" s="21">
        <v>500</v>
      </c>
      <c r="C28" s="21" t="s">
        <v>35</v>
      </c>
      <c r="D28" s="18">
        <v>2021</v>
      </c>
      <c r="E28" s="11">
        <v>100</v>
      </c>
      <c r="F28" s="11">
        <v>0</v>
      </c>
      <c r="G28" s="11">
        <v>0</v>
      </c>
      <c r="H28" s="6">
        <f t="shared" ref="H28:H29" si="3">E28+F28+G28</f>
        <v>100</v>
      </c>
    </row>
    <row r="29" spans="1:8" x14ac:dyDescent="0.25">
      <c r="A29" s="22"/>
      <c r="B29" s="22"/>
      <c r="C29" s="22"/>
      <c r="D29" s="18" t="s">
        <v>8</v>
      </c>
      <c r="E29" s="6">
        <v>100</v>
      </c>
      <c r="F29" s="6">
        <v>0</v>
      </c>
      <c r="G29" s="6">
        <v>0</v>
      </c>
      <c r="H29" s="6">
        <f t="shared" si="3"/>
        <v>100</v>
      </c>
    </row>
    <row r="30" spans="1:8" x14ac:dyDescent="0.25">
      <c r="A30" s="22"/>
      <c r="B30" s="22"/>
      <c r="C30" s="22"/>
      <c r="D30" s="18">
        <v>2022</v>
      </c>
      <c r="E30" s="6">
        <v>100</v>
      </c>
      <c r="F30" s="6">
        <v>0</v>
      </c>
      <c r="G30" s="6">
        <v>0</v>
      </c>
      <c r="H30" s="6">
        <f>E30+G30</f>
        <v>100</v>
      </c>
    </row>
    <row r="31" spans="1:8" ht="15.75" thickBot="1" x14ac:dyDescent="0.3">
      <c r="A31" s="23"/>
      <c r="B31" s="23"/>
      <c r="C31" s="23"/>
      <c r="D31" s="19">
        <v>2023</v>
      </c>
      <c r="E31" s="9">
        <v>100</v>
      </c>
      <c r="F31" s="9">
        <v>0</v>
      </c>
      <c r="G31" s="9">
        <v>0</v>
      </c>
      <c r="H31" s="9">
        <f>E31+G31</f>
        <v>100</v>
      </c>
    </row>
    <row r="32" spans="1:8" x14ac:dyDescent="0.25">
      <c r="A32" s="21">
        <v>3</v>
      </c>
      <c r="B32" s="21">
        <v>500</v>
      </c>
      <c r="C32" s="21" t="s">
        <v>12</v>
      </c>
      <c r="D32" s="18">
        <v>2021</v>
      </c>
      <c r="E32" s="11">
        <v>58000</v>
      </c>
      <c r="F32" s="11">
        <v>0</v>
      </c>
      <c r="G32" s="11">
        <v>0</v>
      </c>
      <c r="H32" s="6">
        <f t="shared" ref="H32:H33" si="4">E32+F32+G32</f>
        <v>58000</v>
      </c>
    </row>
    <row r="33" spans="1:8" x14ac:dyDescent="0.25">
      <c r="A33" s="22"/>
      <c r="B33" s="22"/>
      <c r="C33" s="22"/>
      <c r="D33" s="18" t="s">
        <v>8</v>
      </c>
      <c r="E33" s="6">
        <v>85444.81</v>
      </c>
      <c r="F33" s="6">
        <v>0</v>
      </c>
      <c r="G33" s="6">
        <v>0</v>
      </c>
      <c r="H33" s="6">
        <f t="shared" si="4"/>
        <v>85444.81</v>
      </c>
    </row>
    <row r="34" spans="1:8" x14ac:dyDescent="0.25">
      <c r="A34" s="22"/>
      <c r="B34" s="22"/>
      <c r="C34" s="22"/>
      <c r="D34" s="18">
        <v>2022</v>
      </c>
      <c r="E34" s="6">
        <v>58000</v>
      </c>
      <c r="F34" s="6">
        <v>0</v>
      </c>
      <c r="G34" s="6">
        <v>0</v>
      </c>
      <c r="H34" s="6">
        <f>E34+G34</f>
        <v>58000</v>
      </c>
    </row>
    <row r="35" spans="1:8" ht="15.75" thickBot="1" x14ac:dyDescent="0.3">
      <c r="A35" s="23"/>
      <c r="B35" s="23"/>
      <c r="C35" s="23"/>
      <c r="D35" s="19">
        <v>2023</v>
      </c>
      <c r="E35" s="9">
        <v>58000</v>
      </c>
      <c r="F35" s="9">
        <v>0</v>
      </c>
      <c r="G35" s="9">
        <v>0</v>
      </c>
      <c r="H35" s="9">
        <f>E35+G35</f>
        <v>58000</v>
      </c>
    </row>
    <row r="36" spans="1:8" x14ac:dyDescent="0.25">
      <c r="A36" s="21">
        <v>4</v>
      </c>
      <c r="B36" s="21">
        <v>300</v>
      </c>
      <c r="C36" s="21" t="s">
        <v>36</v>
      </c>
      <c r="D36" s="18">
        <v>2021</v>
      </c>
      <c r="E36" s="11">
        <v>0</v>
      </c>
      <c r="F36" s="11">
        <v>0</v>
      </c>
      <c r="G36" s="11">
        <v>0</v>
      </c>
      <c r="H36" s="6">
        <f t="shared" ref="H36:H37" si="5">E36+F36+G36</f>
        <v>0</v>
      </c>
    </row>
    <row r="37" spans="1:8" x14ac:dyDescent="0.25">
      <c r="A37" s="22"/>
      <c r="B37" s="22"/>
      <c r="C37" s="22"/>
      <c r="D37" s="18" t="s">
        <v>8</v>
      </c>
      <c r="E37" s="6">
        <v>16541</v>
      </c>
      <c r="F37" s="6">
        <v>0</v>
      </c>
      <c r="G37" s="6">
        <v>0</v>
      </c>
      <c r="H37" s="6">
        <f t="shared" si="5"/>
        <v>16541</v>
      </c>
    </row>
    <row r="38" spans="1:8" x14ac:dyDescent="0.25">
      <c r="A38" s="22"/>
      <c r="B38" s="22"/>
      <c r="C38" s="22"/>
      <c r="D38" s="18">
        <v>2022</v>
      </c>
      <c r="E38" s="6">
        <v>0</v>
      </c>
      <c r="F38" s="6">
        <v>0</v>
      </c>
      <c r="G38" s="6">
        <v>0</v>
      </c>
      <c r="H38" s="6">
        <f>E38+G38</f>
        <v>0</v>
      </c>
    </row>
    <row r="39" spans="1:8" ht="15.75" thickBot="1" x14ac:dyDescent="0.3">
      <c r="A39" s="23"/>
      <c r="B39" s="23"/>
      <c r="C39" s="23"/>
      <c r="D39" s="19">
        <v>2023</v>
      </c>
      <c r="E39" s="9">
        <v>0</v>
      </c>
      <c r="F39" s="9">
        <v>0</v>
      </c>
      <c r="G39" s="9">
        <v>0</v>
      </c>
      <c r="H39" s="9">
        <f>E39+G39</f>
        <v>0</v>
      </c>
    </row>
    <row r="40" spans="1:8" x14ac:dyDescent="0.25">
      <c r="A40" s="21">
        <v>7</v>
      </c>
      <c r="B40" s="21">
        <v>100</v>
      </c>
      <c r="C40" s="36" t="s">
        <v>37</v>
      </c>
      <c r="D40" s="18">
        <v>2021</v>
      </c>
      <c r="E40" s="11">
        <v>6000000</v>
      </c>
      <c r="F40" s="11">
        <v>0</v>
      </c>
      <c r="G40" s="11">
        <v>0</v>
      </c>
      <c r="H40" s="6">
        <f t="shared" ref="H40:H41" si="6">E40+F40+G40</f>
        <v>6000000</v>
      </c>
    </row>
    <row r="41" spans="1:8" x14ac:dyDescent="0.25">
      <c r="A41" s="22"/>
      <c r="B41" s="22"/>
      <c r="C41" s="37"/>
      <c r="D41" s="18" t="s">
        <v>8</v>
      </c>
      <c r="E41" s="6">
        <v>6000000</v>
      </c>
      <c r="F41" s="6">
        <v>0</v>
      </c>
      <c r="G41" s="6">
        <v>0</v>
      </c>
      <c r="H41" s="6">
        <f t="shared" si="6"/>
        <v>6000000</v>
      </c>
    </row>
    <row r="42" spans="1:8" x14ac:dyDescent="0.25">
      <c r="A42" s="22"/>
      <c r="B42" s="22"/>
      <c r="C42" s="37"/>
      <c r="D42" s="18">
        <v>2022</v>
      </c>
      <c r="E42" s="6">
        <v>6000000</v>
      </c>
      <c r="F42" s="6">
        <v>0</v>
      </c>
      <c r="G42" s="6">
        <v>0</v>
      </c>
      <c r="H42" s="6">
        <f>E42+G42</f>
        <v>6000000</v>
      </c>
    </row>
    <row r="43" spans="1:8" ht="15.75" thickBot="1" x14ac:dyDescent="0.3">
      <c r="A43" s="23"/>
      <c r="B43" s="23"/>
      <c r="C43" s="38"/>
      <c r="D43" s="19">
        <v>2023</v>
      </c>
      <c r="E43" s="9">
        <v>6000000</v>
      </c>
      <c r="F43" s="9">
        <v>0</v>
      </c>
      <c r="G43" s="9">
        <v>0</v>
      </c>
      <c r="H43" s="9">
        <f>E43+G43</f>
        <v>6000000</v>
      </c>
    </row>
    <row r="44" spans="1:8" x14ac:dyDescent="0.25">
      <c r="A44" s="21">
        <v>9</v>
      </c>
      <c r="B44" s="21">
        <v>100</v>
      </c>
      <c r="C44" s="36" t="s">
        <v>38</v>
      </c>
      <c r="D44" s="18">
        <v>2021</v>
      </c>
      <c r="E44" s="11">
        <v>957500</v>
      </c>
      <c r="F44" s="11">
        <v>0</v>
      </c>
      <c r="G44" s="11">
        <v>0</v>
      </c>
      <c r="H44" s="6">
        <f t="shared" ref="H44:H45" si="7">E44+F44+G44</f>
        <v>957500</v>
      </c>
    </row>
    <row r="45" spans="1:8" x14ac:dyDescent="0.25">
      <c r="A45" s="22"/>
      <c r="B45" s="22"/>
      <c r="C45" s="37"/>
      <c r="D45" s="18" t="s">
        <v>8</v>
      </c>
      <c r="E45" s="6">
        <v>959484.86</v>
      </c>
      <c r="F45" s="6">
        <v>0</v>
      </c>
      <c r="G45" s="6">
        <v>0</v>
      </c>
      <c r="H45" s="6">
        <f t="shared" si="7"/>
        <v>959484.86</v>
      </c>
    </row>
    <row r="46" spans="1:8" x14ac:dyDescent="0.25">
      <c r="A46" s="22"/>
      <c r="B46" s="22"/>
      <c r="C46" s="37"/>
      <c r="D46" s="18">
        <v>2022</v>
      </c>
      <c r="E46" s="6">
        <v>957500</v>
      </c>
      <c r="F46" s="6">
        <v>0</v>
      </c>
      <c r="G46" s="6">
        <v>0</v>
      </c>
      <c r="H46" s="6">
        <f>E46+G46</f>
        <v>957500</v>
      </c>
    </row>
    <row r="47" spans="1:8" ht="15.75" thickBot="1" x14ac:dyDescent="0.3">
      <c r="A47" s="23"/>
      <c r="B47" s="23"/>
      <c r="C47" s="38"/>
      <c r="D47" s="19">
        <v>2023</v>
      </c>
      <c r="E47" s="9">
        <v>957500</v>
      </c>
      <c r="F47" s="9">
        <v>0</v>
      </c>
      <c r="G47" s="9">
        <v>0</v>
      </c>
      <c r="H47" s="9">
        <f>E47+G47</f>
        <v>957500</v>
      </c>
    </row>
    <row r="48" spans="1:8" x14ac:dyDescent="0.25">
      <c r="A48" s="21">
        <v>9</v>
      </c>
      <c r="B48" s="21">
        <v>200</v>
      </c>
      <c r="C48" s="36" t="s">
        <v>39</v>
      </c>
      <c r="D48" s="18">
        <v>2021</v>
      </c>
      <c r="E48" s="11">
        <v>0</v>
      </c>
      <c r="F48" s="11">
        <v>0</v>
      </c>
      <c r="G48" s="11">
        <v>0</v>
      </c>
      <c r="H48" s="6">
        <f t="shared" ref="H48:H49" si="8">E48+F48+G48</f>
        <v>0</v>
      </c>
    </row>
    <row r="49" spans="1:8" x14ac:dyDescent="0.25">
      <c r="A49" s="22"/>
      <c r="B49" s="22"/>
      <c r="C49" s="37"/>
      <c r="D49" s="18" t="s">
        <v>8</v>
      </c>
      <c r="E49" s="6">
        <v>6551</v>
      </c>
      <c r="F49" s="6">
        <v>0</v>
      </c>
      <c r="G49" s="6">
        <v>0</v>
      </c>
      <c r="H49" s="6">
        <f t="shared" si="8"/>
        <v>6551</v>
      </c>
    </row>
    <row r="50" spans="1:8" x14ac:dyDescent="0.25">
      <c r="A50" s="22"/>
      <c r="B50" s="22"/>
      <c r="C50" s="37"/>
      <c r="D50" s="18">
        <v>2022</v>
      </c>
      <c r="E50" s="6">
        <v>0</v>
      </c>
      <c r="F50" s="6">
        <v>0</v>
      </c>
      <c r="G50" s="6">
        <v>0</v>
      </c>
      <c r="H50" s="6">
        <f>E50+G50</f>
        <v>0</v>
      </c>
    </row>
    <row r="51" spans="1:8" ht="15.75" thickBot="1" x14ac:dyDescent="0.3">
      <c r="A51" s="23"/>
      <c r="B51" s="23"/>
      <c r="C51" s="38"/>
      <c r="D51" s="19">
        <v>2023</v>
      </c>
      <c r="E51" s="9">
        <v>0</v>
      </c>
      <c r="F51" s="9">
        <v>0</v>
      </c>
      <c r="G51" s="9">
        <v>0</v>
      </c>
      <c r="H51" s="9">
        <f>E51+G51</f>
        <v>0</v>
      </c>
    </row>
    <row r="52" spans="1:8" x14ac:dyDescent="0.25">
      <c r="A52" s="24" t="s">
        <v>15</v>
      </c>
      <c r="B52" s="25"/>
      <c r="C52" s="26"/>
      <c r="D52" s="18">
        <v>2021</v>
      </c>
      <c r="E52" s="11">
        <f>SUM(E48,E44,E40,E36,E32,E28,E24,E20,E16,E12,E8,E4,E3)</f>
        <v>14648277.74</v>
      </c>
      <c r="F52" s="11">
        <f>SUM(F4,F8,F16,F20,F32)</f>
        <v>2500</v>
      </c>
      <c r="G52" s="11">
        <f>SUM(G4,G8,G16,G20,G32)</f>
        <v>0</v>
      </c>
      <c r="H52" s="11">
        <f t="shared" ref="H52:H55" si="9">E52+F52+G52</f>
        <v>14650777.74</v>
      </c>
    </row>
    <row r="53" spans="1:8" x14ac:dyDescent="0.25">
      <c r="A53" s="27"/>
      <c r="B53" s="28"/>
      <c r="C53" s="29"/>
      <c r="D53" s="18" t="s">
        <v>8</v>
      </c>
      <c r="E53" s="6">
        <f>SUM(E49,E45,E41,E37,E33,E29,E25,E21,E17,E13,E9,E5)</f>
        <v>17911470.599999998</v>
      </c>
      <c r="F53" s="6">
        <f>SUM(F5,F9,F17,F21,F33)</f>
        <v>2500</v>
      </c>
      <c r="G53" s="6">
        <f>SUM(G5,G9,G17,G21,G33)</f>
        <v>0</v>
      </c>
      <c r="H53" s="6">
        <f t="shared" si="9"/>
        <v>17913970.599999998</v>
      </c>
    </row>
    <row r="54" spans="1:8" x14ac:dyDescent="0.25">
      <c r="A54" s="27"/>
      <c r="B54" s="28"/>
      <c r="C54" s="29"/>
      <c r="D54" s="18">
        <v>2022</v>
      </c>
      <c r="E54" s="6">
        <f>SUM(E50,E46,E42,E38,E34,E30,E26,E22,E18,E14,E10,E6)</f>
        <v>13794107.41</v>
      </c>
      <c r="F54" s="45">
        <f>SUM(F10,F18,F22,F34)</f>
        <v>0</v>
      </c>
      <c r="G54" s="6">
        <f>SUM(G10,G18,G22,G34)</f>
        <v>0</v>
      </c>
      <c r="H54" s="6">
        <f t="shared" si="9"/>
        <v>13794107.41</v>
      </c>
    </row>
    <row r="55" spans="1:8" ht="15.75" thickBot="1" x14ac:dyDescent="0.3">
      <c r="A55" s="30"/>
      <c r="B55" s="31"/>
      <c r="C55" s="32"/>
      <c r="D55" s="19">
        <v>2023</v>
      </c>
      <c r="E55" s="9">
        <f>SUM(E51,E47,E43,E39,E35,E31,E27,E23,E19,E15,E11,E7)</f>
        <v>13786602.41</v>
      </c>
      <c r="F55" s="9">
        <f>SUM(F7,F11,F19,F23,F35)</f>
        <v>0</v>
      </c>
      <c r="G55" s="9">
        <f>SUM(G7,G11,G19,G23,G35)</f>
        <v>0</v>
      </c>
      <c r="H55" s="9">
        <f t="shared" si="9"/>
        <v>13786602.41</v>
      </c>
    </row>
  </sheetData>
  <mergeCells count="39">
    <mergeCell ref="A48:A51"/>
    <mergeCell ref="B48:B51"/>
    <mergeCell ref="C48:C51"/>
    <mergeCell ref="A40:A43"/>
    <mergeCell ref="B40:B43"/>
    <mergeCell ref="C40:C43"/>
    <mergeCell ref="A44:A47"/>
    <mergeCell ref="B44:B47"/>
    <mergeCell ref="C44:C47"/>
    <mergeCell ref="A28:A31"/>
    <mergeCell ref="B28:B31"/>
    <mergeCell ref="C28:C31"/>
    <mergeCell ref="A36:A39"/>
    <mergeCell ref="B36:B39"/>
    <mergeCell ref="C36:C39"/>
    <mergeCell ref="B24:B27"/>
    <mergeCell ref="C24:C27"/>
    <mergeCell ref="A52:C55"/>
    <mergeCell ref="A4:A7"/>
    <mergeCell ref="B4:B7"/>
    <mergeCell ref="A20:A23"/>
    <mergeCell ref="B20:B23"/>
    <mergeCell ref="C20:C23"/>
    <mergeCell ref="A32:A35"/>
    <mergeCell ref="B32:B35"/>
    <mergeCell ref="C32:C35"/>
    <mergeCell ref="A16:A19"/>
    <mergeCell ref="B16:B19"/>
    <mergeCell ref="C16:C19"/>
    <mergeCell ref="A12:A15"/>
    <mergeCell ref="B12:B15"/>
    <mergeCell ref="C12:C15"/>
    <mergeCell ref="A24:A27"/>
    <mergeCell ref="A1:B1"/>
    <mergeCell ref="E1:H1"/>
    <mergeCell ref="A8:A11"/>
    <mergeCell ref="B8:B11"/>
    <mergeCell ref="C8:C11"/>
    <mergeCell ref="C4:C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D45B-101A-44C3-8AC9-69AEB3BCCD01}">
  <dimension ref="A1:I70"/>
  <sheetViews>
    <sheetView tabSelected="1" workbookViewId="0">
      <selection activeCell="A2" sqref="A2:I70"/>
    </sheetView>
  </sheetViews>
  <sheetFormatPr defaultRowHeight="15" x14ac:dyDescent="0.25"/>
  <cols>
    <col min="1" max="1" width="9.7109375" bestFit="1" customWidth="1"/>
    <col min="2" max="2" width="13.28515625" bestFit="1" customWidth="1"/>
    <col min="3" max="3" width="7.28515625" bestFit="1" customWidth="1"/>
    <col min="4" max="4" width="67.5703125" customWidth="1"/>
    <col min="5" max="5" width="7" bestFit="1" customWidth="1"/>
    <col min="6" max="6" width="13.28515625" bestFit="1" customWidth="1"/>
    <col min="7" max="8" width="14.140625" bestFit="1" customWidth="1"/>
    <col min="9" max="9" width="15.28515625" bestFit="1" customWidth="1"/>
  </cols>
  <sheetData>
    <row r="1" spans="1:9" x14ac:dyDescent="0.25">
      <c r="A1" s="40" t="s">
        <v>0</v>
      </c>
      <c r="B1" s="41"/>
      <c r="C1" s="42"/>
      <c r="D1" s="4"/>
      <c r="E1" s="17"/>
      <c r="F1" s="20" t="s">
        <v>2</v>
      </c>
      <c r="G1" s="20"/>
      <c r="H1" s="20"/>
      <c r="I1" s="20"/>
    </row>
    <row r="2" spans="1:9" ht="75.75" thickBot="1" x14ac:dyDescent="0.3">
      <c r="A2" s="16" t="s">
        <v>16</v>
      </c>
      <c r="B2" s="2" t="s">
        <v>17</v>
      </c>
      <c r="C2" s="2" t="s">
        <v>1</v>
      </c>
      <c r="D2" s="2" t="s">
        <v>4</v>
      </c>
      <c r="E2" s="2" t="s">
        <v>5</v>
      </c>
      <c r="F2" s="3" t="s">
        <v>31</v>
      </c>
      <c r="G2" s="3" t="s">
        <v>13</v>
      </c>
      <c r="H2" s="3" t="s">
        <v>14</v>
      </c>
      <c r="I2" s="3" t="s">
        <v>32</v>
      </c>
    </row>
    <row r="3" spans="1:9" x14ac:dyDescent="0.25">
      <c r="A3" s="21">
        <v>1</v>
      </c>
      <c r="B3" s="21">
        <v>3</v>
      </c>
      <c r="C3" s="21">
        <v>1</v>
      </c>
      <c r="D3" s="36" t="s">
        <v>40</v>
      </c>
      <c r="E3" s="10">
        <v>2021</v>
      </c>
      <c r="F3" s="11">
        <v>101854.13</v>
      </c>
      <c r="G3" s="11">
        <v>0</v>
      </c>
      <c r="H3" s="11">
        <v>0</v>
      </c>
      <c r="I3" s="11">
        <f t="shared" ref="I3:I6" si="0">F3+G3+H3</f>
        <v>101854.13</v>
      </c>
    </row>
    <row r="4" spans="1:9" x14ac:dyDescent="0.25">
      <c r="A4" s="22"/>
      <c r="B4" s="22"/>
      <c r="C4" s="22"/>
      <c r="D4" s="37"/>
      <c r="E4" s="7" t="s">
        <v>8</v>
      </c>
      <c r="F4" s="6">
        <v>104854.13</v>
      </c>
      <c r="G4" s="6">
        <v>0</v>
      </c>
      <c r="H4" s="6">
        <v>0</v>
      </c>
      <c r="I4" s="6">
        <f t="shared" si="0"/>
        <v>104854.13</v>
      </c>
    </row>
    <row r="5" spans="1:9" x14ac:dyDescent="0.25">
      <c r="A5" s="22"/>
      <c r="B5" s="22"/>
      <c r="C5" s="22"/>
      <c r="D5" s="37"/>
      <c r="E5" s="7">
        <v>2022</v>
      </c>
      <c r="F5" s="6">
        <v>71463.199999999997</v>
      </c>
      <c r="G5" s="6">
        <v>0</v>
      </c>
      <c r="H5" s="6">
        <v>0</v>
      </c>
      <c r="I5" s="6">
        <f t="shared" si="0"/>
        <v>71463.199999999997</v>
      </c>
    </row>
    <row r="6" spans="1:9" ht="15.75" thickBot="1" x14ac:dyDescent="0.3">
      <c r="A6" s="23"/>
      <c r="B6" s="23"/>
      <c r="C6" s="23"/>
      <c r="D6" s="38"/>
      <c r="E6" s="12">
        <v>2023</v>
      </c>
      <c r="F6" s="9">
        <v>71463.199999999997</v>
      </c>
      <c r="G6" s="9">
        <v>0</v>
      </c>
      <c r="H6" s="9">
        <v>0</v>
      </c>
      <c r="I6" s="9">
        <f t="shared" si="0"/>
        <v>71463.199999999997</v>
      </c>
    </row>
    <row r="7" spans="1:9" x14ac:dyDescent="0.25">
      <c r="A7" s="21">
        <v>1</v>
      </c>
      <c r="B7" s="21">
        <v>3</v>
      </c>
      <c r="C7" s="21">
        <v>1</v>
      </c>
      <c r="D7" s="36" t="s">
        <v>18</v>
      </c>
      <c r="E7" s="10">
        <v>2021</v>
      </c>
      <c r="F7" s="11">
        <v>13000</v>
      </c>
      <c r="G7" s="11">
        <v>0</v>
      </c>
      <c r="H7" s="11">
        <v>0</v>
      </c>
      <c r="I7" s="11">
        <f t="shared" ref="I7:I16" si="1">F7+G7+H7</f>
        <v>13000</v>
      </c>
    </row>
    <row r="8" spans="1:9" x14ac:dyDescent="0.25">
      <c r="A8" s="22"/>
      <c r="B8" s="22"/>
      <c r="C8" s="22"/>
      <c r="D8" s="37"/>
      <c r="E8" s="7" t="s">
        <v>8</v>
      </c>
      <c r="F8" s="6">
        <v>21745.24</v>
      </c>
      <c r="G8" s="6">
        <v>0</v>
      </c>
      <c r="H8" s="6">
        <v>0</v>
      </c>
      <c r="I8" s="6">
        <f t="shared" si="1"/>
        <v>21745.24</v>
      </c>
    </row>
    <row r="9" spans="1:9" x14ac:dyDescent="0.25">
      <c r="A9" s="22"/>
      <c r="B9" s="22"/>
      <c r="C9" s="22"/>
      <c r="D9" s="37"/>
      <c r="E9" s="7">
        <v>2022</v>
      </c>
      <c r="F9" s="6">
        <v>13000</v>
      </c>
      <c r="G9" s="6">
        <v>0</v>
      </c>
      <c r="H9" s="6">
        <v>0</v>
      </c>
      <c r="I9" s="6">
        <f t="shared" si="1"/>
        <v>13000</v>
      </c>
    </row>
    <row r="10" spans="1:9" ht="15.75" thickBot="1" x14ac:dyDescent="0.3">
      <c r="A10" s="23"/>
      <c r="B10" s="23"/>
      <c r="C10" s="23"/>
      <c r="D10" s="38"/>
      <c r="E10" s="12">
        <v>2023</v>
      </c>
      <c r="F10" s="9">
        <v>13000</v>
      </c>
      <c r="G10" s="9">
        <v>0</v>
      </c>
      <c r="H10" s="9">
        <v>0</v>
      </c>
      <c r="I10" s="9">
        <f t="shared" si="1"/>
        <v>13000</v>
      </c>
    </row>
    <row r="11" spans="1:9" x14ac:dyDescent="0.25">
      <c r="A11" s="21">
        <v>1</v>
      </c>
      <c r="B11" s="21">
        <v>10</v>
      </c>
      <c r="C11" s="21">
        <v>1</v>
      </c>
      <c r="D11" s="36" t="s">
        <v>41</v>
      </c>
      <c r="E11" s="10">
        <v>2021</v>
      </c>
      <c r="F11" s="11">
        <v>31500</v>
      </c>
      <c r="G11" s="11">
        <v>0</v>
      </c>
      <c r="H11" s="11">
        <v>-1500</v>
      </c>
      <c r="I11" s="11">
        <f t="shared" ref="I11:I12" si="2">F11+G11+H11</f>
        <v>30000</v>
      </c>
    </row>
    <row r="12" spans="1:9" x14ac:dyDescent="0.25">
      <c r="A12" s="22"/>
      <c r="B12" s="22"/>
      <c r="C12" s="22"/>
      <c r="D12" s="37"/>
      <c r="E12" s="7" t="s">
        <v>8</v>
      </c>
      <c r="F12" s="6">
        <v>33364.82</v>
      </c>
      <c r="G12" s="6">
        <v>0</v>
      </c>
      <c r="H12" s="6">
        <v>-1500</v>
      </c>
      <c r="I12" s="6">
        <f t="shared" si="2"/>
        <v>31864.82</v>
      </c>
    </row>
    <row r="13" spans="1:9" x14ac:dyDescent="0.25">
      <c r="A13" s="22"/>
      <c r="B13" s="22"/>
      <c r="C13" s="22"/>
      <c r="D13" s="37"/>
      <c r="E13" s="7">
        <v>2022</v>
      </c>
      <c r="F13" s="6">
        <v>31500</v>
      </c>
      <c r="G13" s="6">
        <v>0</v>
      </c>
      <c r="H13" s="6">
        <v>0</v>
      </c>
      <c r="I13" s="6">
        <f>F13+H13</f>
        <v>31500</v>
      </c>
    </row>
    <row r="14" spans="1:9" ht="15.75" thickBot="1" x14ac:dyDescent="0.3">
      <c r="A14" s="23"/>
      <c r="B14" s="23"/>
      <c r="C14" s="23"/>
      <c r="D14" s="38"/>
      <c r="E14" s="12">
        <v>2023</v>
      </c>
      <c r="F14" s="9">
        <v>31500</v>
      </c>
      <c r="G14" s="9">
        <v>0</v>
      </c>
      <c r="H14" s="9">
        <v>0</v>
      </c>
      <c r="I14" s="9">
        <f>F14+H14</f>
        <v>31500</v>
      </c>
    </row>
    <row r="15" spans="1:9" x14ac:dyDescent="0.25">
      <c r="A15" s="21">
        <v>1</v>
      </c>
      <c r="B15" s="21">
        <v>11</v>
      </c>
      <c r="C15" s="21">
        <v>1</v>
      </c>
      <c r="D15" s="36" t="s">
        <v>19</v>
      </c>
      <c r="E15" s="10">
        <v>2021</v>
      </c>
      <c r="F15" s="11">
        <v>1130191.1399999999</v>
      </c>
      <c r="G15" s="11">
        <v>12910</v>
      </c>
      <c r="H15" s="6">
        <v>-7500</v>
      </c>
      <c r="I15" s="11">
        <f t="shared" si="1"/>
        <v>1135601.1399999999</v>
      </c>
    </row>
    <row r="16" spans="1:9" x14ac:dyDescent="0.25">
      <c r="A16" s="22"/>
      <c r="B16" s="22"/>
      <c r="C16" s="22"/>
      <c r="D16" s="37"/>
      <c r="E16" s="7" t="s">
        <v>8</v>
      </c>
      <c r="F16" s="6">
        <v>1243962.73</v>
      </c>
      <c r="G16" s="6">
        <v>12910</v>
      </c>
      <c r="H16" s="6">
        <v>-7500</v>
      </c>
      <c r="I16" s="6">
        <f t="shared" si="1"/>
        <v>1249372.73</v>
      </c>
    </row>
    <row r="17" spans="1:9" x14ac:dyDescent="0.25">
      <c r="A17" s="22"/>
      <c r="B17" s="22"/>
      <c r="C17" s="22"/>
      <c r="D17" s="37"/>
      <c r="E17" s="7">
        <v>2022</v>
      </c>
      <c r="F17" s="6">
        <v>1012698.23</v>
      </c>
      <c r="G17" s="6">
        <v>0</v>
      </c>
      <c r="H17" s="6">
        <v>0</v>
      </c>
      <c r="I17" s="6">
        <f>F17+H17</f>
        <v>1012698.23</v>
      </c>
    </row>
    <row r="18" spans="1:9" ht="15.75" thickBot="1" x14ac:dyDescent="0.3">
      <c r="A18" s="23"/>
      <c r="B18" s="23"/>
      <c r="C18" s="23"/>
      <c r="D18" s="38"/>
      <c r="E18" s="12">
        <v>2023</v>
      </c>
      <c r="F18" s="9">
        <v>1013428.23</v>
      </c>
      <c r="G18" s="9">
        <v>0</v>
      </c>
      <c r="H18" s="6">
        <v>0</v>
      </c>
      <c r="I18" s="9">
        <f>F18+H18</f>
        <v>1013428.23</v>
      </c>
    </row>
    <row r="19" spans="1:9" x14ac:dyDescent="0.25">
      <c r="A19" s="21">
        <v>1</v>
      </c>
      <c r="B19" s="21">
        <v>11</v>
      </c>
      <c r="C19" s="21">
        <v>2</v>
      </c>
      <c r="D19" s="36" t="s">
        <v>42</v>
      </c>
      <c r="E19" s="10">
        <v>2021</v>
      </c>
      <c r="F19" s="11">
        <v>7619.63</v>
      </c>
      <c r="G19" s="11">
        <v>2000</v>
      </c>
      <c r="H19" s="11">
        <v>0</v>
      </c>
      <c r="I19" s="11">
        <f>F19+G19+H19</f>
        <v>9619.630000000001</v>
      </c>
    </row>
    <row r="20" spans="1:9" x14ac:dyDescent="0.25">
      <c r="A20" s="22"/>
      <c r="B20" s="22"/>
      <c r="C20" s="22"/>
      <c r="D20" s="37"/>
      <c r="E20" s="7" t="s">
        <v>8</v>
      </c>
      <c r="F20" s="6">
        <v>7619.63</v>
      </c>
      <c r="G20" s="6">
        <v>2000</v>
      </c>
      <c r="H20" s="6">
        <v>0</v>
      </c>
      <c r="I20" s="6">
        <f>F20+G20+H20</f>
        <v>9619.630000000001</v>
      </c>
    </row>
    <row r="21" spans="1:9" x14ac:dyDescent="0.25">
      <c r="A21" s="22"/>
      <c r="B21" s="22"/>
      <c r="C21" s="22"/>
      <c r="D21" s="37"/>
      <c r="E21" s="7">
        <v>2022</v>
      </c>
      <c r="F21" s="6">
        <v>0</v>
      </c>
      <c r="G21" s="6">
        <v>0</v>
      </c>
      <c r="H21" s="6">
        <v>0</v>
      </c>
      <c r="I21" s="6">
        <f>F21+H21</f>
        <v>0</v>
      </c>
    </row>
    <row r="22" spans="1:9" ht="15.75" thickBot="1" x14ac:dyDescent="0.3">
      <c r="A22" s="23"/>
      <c r="B22" s="23"/>
      <c r="C22" s="23"/>
      <c r="D22" s="38"/>
      <c r="E22" s="12">
        <v>2023</v>
      </c>
      <c r="F22" s="9">
        <v>0</v>
      </c>
      <c r="G22" s="9">
        <v>0</v>
      </c>
      <c r="H22" s="9">
        <v>0</v>
      </c>
      <c r="I22" s="9">
        <f>F22+H22</f>
        <v>0</v>
      </c>
    </row>
    <row r="23" spans="1:9" x14ac:dyDescent="0.25">
      <c r="A23" s="21">
        <v>12</v>
      </c>
      <c r="B23" s="39" t="s">
        <v>21</v>
      </c>
      <c r="C23" s="21">
        <v>1</v>
      </c>
      <c r="D23" s="36" t="s">
        <v>20</v>
      </c>
      <c r="E23" s="10">
        <v>2021</v>
      </c>
      <c r="F23" s="11">
        <v>915898.93</v>
      </c>
      <c r="G23" s="11">
        <v>6050</v>
      </c>
      <c r="H23" s="11">
        <v>-42930</v>
      </c>
      <c r="I23" s="11">
        <f>F23+G23+H23</f>
        <v>879018.93</v>
      </c>
    </row>
    <row r="24" spans="1:9" x14ac:dyDescent="0.25">
      <c r="A24" s="22"/>
      <c r="B24" s="22"/>
      <c r="C24" s="22"/>
      <c r="D24" s="37"/>
      <c r="E24" s="7" t="s">
        <v>8</v>
      </c>
      <c r="F24" s="6">
        <v>1019618</v>
      </c>
      <c r="G24" s="6">
        <v>6050</v>
      </c>
      <c r="H24" s="6">
        <v>-42930</v>
      </c>
      <c r="I24" s="6">
        <f>F24+G24+H24</f>
        <v>982738</v>
      </c>
    </row>
    <row r="25" spans="1:9" x14ac:dyDescent="0.25">
      <c r="A25" s="22"/>
      <c r="B25" s="22"/>
      <c r="C25" s="22"/>
      <c r="D25" s="37"/>
      <c r="E25" s="7">
        <v>2022</v>
      </c>
      <c r="F25" s="6">
        <v>900698.14</v>
      </c>
      <c r="G25" s="6">
        <v>0</v>
      </c>
      <c r="H25" s="6">
        <v>0</v>
      </c>
      <c r="I25" s="6">
        <f>F25+H25</f>
        <v>900698.14</v>
      </c>
    </row>
    <row r="26" spans="1:9" ht="15.75" thickBot="1" x14ac:dyDescent="0.3">
      <c r="A26" s="23"/>
      <c r="B26" s="23"/>
      <c r="C26" s="23"/>
      <c r="D26" s="38"/>
      <c r="E26" s="12">
        <v>2023</v>
      </c>
      <c r="F26" s="9">
        <v>888663.14</v>
      </c>
      <c r="G26" s="9">
        <v>0</v>
      </c>
      <c r="H26" s="9">
        <v>0</v>
      </c>
      <c r="I26" s="9">
        <f>F26+H26</f>
        <v>888663.14</v>
      </c>
    </row>
    <row r="27" spans="1:9" x14ac:dyDescent="0.25">
      <c r="A27" s="21">
        <v>12</v>
      </c>
      <c r="B27" s="39" t="s">
        <v>22</v>
      </c>
      <c r="C27" s="21">
        <v>1</v>
      </c>
      <c r="D27" s="36" t="s">
        <v>23</v>
      </c>
      <c r="E27" s="10">
        <v>2021</v>
      </c>
      <c r="F27" s="11">
        <v>2498129.87</v>
      </c>
      <c r="G27" s="11">
        <v>21900</v>
      </c>
      <c r="H27" s="11">
        <v>-54000</v>
      </c>
      <c r="I27" s="11">
        <f t="shared" ref="I27:I28" si="3">F27+G27+H27</f>
        <v>2466029.87</v>
      </c>
    </row>
    <row r="28" spans="1:9" x14ac:dyDescent="0.25">
      <c r="A28" s="22"/>
      <c r="B28" s="22"/>
      <c r="C28" s="22"/>
      <c r="D28" s="37"/>
      <c r="E28" s="7" t="s">
        <v>8</v>
      </c>
      <c r="F28" s="6">
        <v>3293060.07</v>
      </c>
      <c r="G28" s="6">
        <v>21900</v>
      </c>
      <c r="H28" s="6">
        <v>-54000</v>
      </c>
      <c r="I28" s="6">
        <f t="shared" si="3"/>
        <v>3260960.07</v>
      </c>
    </row>
    <row r="29" spans="1:9" x14ac:dyDescent="0.25">
      <c r="A29" s="22"/>
      <c r="B29" s="22"/>
      <c r="C29" s="22"/>
      <c r="D29" s="37"/>
      <c r="E29" s="7">
        <v>2022</v>
      </c>
      <c r="F29" s="6">
        <v>2496081.15</v>
      </c>
      <c r="G29" s="6">
        <v>0</v>
      </c>
      <c r="H29" s="6">
        <v>0</v>
      </c>
      <c r="I29" s="6">
        <f>F29+H29</f>
        <v>2496081.15</v>
      </c>
    </row>
    <row r="30" spans="1:9" ht="15.75" thickBot="1" x14ac:dyDescent="0.3">
      <c r="A30" s="23"/>
      <c r="B30" s="23"/>
      <c r="C30" s="23"/>
      <c r="D30" s="38"/>
      <c r="E30" s="12">
        <v>2023</v>
      </c>
      <c r="F30" s="9">
        <v>2506081.15</v>
      </c>
      <c r="G30" s="9">
        <v>0</v>
      </c>
      <c r="H30" s="9">
        <v>0</v>
      </c>
      <c r="I30" s="9">
        <f>F30+H30</f>
        <v>2506081.15</v>
      </c>
    </row>
    <row r="31" spans="1:9" x14ac:dyDescent="0.25">
      <c r="A31" s="21">
        <v>12</v>
      </c>
      <c r="B31" s="39" t="s">
        <v>24</v>
      </c>
      <c r="C31" s="21">
        <v>1</v>
      </c>
      <c r="D31" s="36" t="s">
        <v>25</v>
      </c>
      <c r="E31" s="10">
        <v>2021</v>
      </c>
      <c r="F31" s="11">
        <v>833569.71</v>
      </c>
      <c r="G31" s="11">
        <v>68000</v>
      </c>
      <c r="H31" s="11">
        <v>0</v>
      </c>
      <c r="I31" s="11">
        <f t="shared" ref="I31:I34" si="4">F31+G31+H31</f>
        <v>901569.71</v>
      </c>
    </row>
    <row r="32" spans="1:9" x14ac:dyDescent="0.25">
      <c r="A32" s="22"/>
      <c r="B32" s="22"/>
      <c r="C32" s="22"/>
      <c r="D32" s="37"/>
      <c r="E32" s="7" t="s">
        <v>8</v>
      </c>
      <c r="F32" s="6">
        <v>1256575.92</v>
      </c>
      <c r="G32" s="6">
        <v>68000</v>
      </c>
      <c r="H32" s="6">
        <v>0</v>
      </c>
      <c r="I32" s="6">
        <f t="shared" si="4"/>
        <v>1324575.92</v>
      </c>
    </row>
    <row r="33" spans="1:9" x14ac:dyDescent="0.25">
      <c r="A33" s="22"/>
      <c r="B33" s="22"/>
      <c r="C33" s="22"/>
      <c r="D33" s="37"/>
      <c r="E33" s="7">
        <v>2022</v>
      </c>
      <c r="F33" s="6">
        <v>657917.73</v>
      </c>
      <c r="G33" s="6">
        <v>0</v>
      </c>
      <c r="H33" s="6">
        <v>0</v>
      </c>
      <c r="I33" s="6">
        <f t="shared" si="4"/>
        <v>657917.73</v>
      </c>
    </row>
    <row r="34" spans="1:9" ht="15.75" thickBot="1" x14ac:dyDescent="0.3">
      <c r="A34" s="23"/>
      <c r="B34" s="23"/>
      <c r="C34" s="23"/>
      <c r="D34" s="38"/>
      <c r="E34" s="12">
        <v>2023</v>
      </c>
      <c r="F34" s="9">
        <v>657917.73</v>
      </c>
      <c r="G34" s="9">
        <v>0</v>
      </c>
      <c r="H34" s="9">
        <v>0</v>
      </c>
      <c r="I34" s="9">
        <f t="shared" si="4"/>
        <v>657917.73</v>
      </c>
    </row>
    <row r="35" spans="1:9" x14ac:dyDescent="0.25">
      <c r="A35" s="21">
        <v>12</v>
      </c>
      <c r="B35" s="39" t="s">
        <v>26</v>
      </c>
      <c r="C35" s="21">
        <v>1</v>
      </c>
      <c r="D35" s="36" t="s">
        <v>27</v>
      </c>
      <c r="E35" s="10">
        <v>2021</v>
      </c>
      <c r="F35" s="11">
        <v>1752702.92</v>
      </c>
      <c r="G35" s="11">
        <v>5570</v>
      </c>
      <c r="H35" s="11">
        <v>0</v>
      </c>
      <c r="I35" s="11">
        <f t="shared" ref="I35:I38" si="5">F35+G35+H35</f>
        <v>1758272.92</v>
      </c>
    </row>
    <row r="36" spans="1:9" x14ac:dyDescent="0.25">
      <c r="A36" s="22"/>
      <c r="B36" s="22"/>
      <c r="C36" s="22"/>
      <c r="D36" s="37"/>
      <c r="E36" s="7" t="s">
        <v>8</v>
      </c>
      <c r="F36" s="6">
        <v>2187856.4900000002</v>
      </c>
      <c r="G36" s="6">
        <v>5570</v>
      </c>
      <c r="H36" s="6">
        <v>0</v>
      </c>
      <c r="I36" s="6">
        <f t="shared" si="5"/>
        <v>2193426.4900000002</v>
      </c>
    </row>
    <row r="37" spans="1:9" x14ac:dyDescent="0.25">
      <c r="A37" s="22"/>
      <c r="B37" s="22"/>
      <c r="C37" s="22"/>
      <c r="D37" s="37"/>
      <c r="E37" s="7">
        <v>2022</v>
      </c>
      <c r="F37" s="6">
        <v>1382945.48</v>
      </c>
      <c r="G37" s="6">
        <v>0</v>
      </c>
      <c r="H37" s="6">
        <v>0</v>
      </c>
      <c r="I37" s="6">
        <f t="shared" si="5"/>
        <v>1382945.48</v>
      </c>
    </row>
    <row r="38" spans="1:9" ht="15.75" thickBot="1" x14ac:dyDescent="0.3">
      <c r="A38" s="23"/>
      <c r="B38" s="23"/>
      <c r="C38" s="23"/>
      <c r="D38" s="38"/>
      <c r="E38" s="12">
        <v>2023</v>
      </c>
      <c r="F38" s="9">
        <v>1385945.48</v>
      </c>
      <c r="G38" s="9">
        <v>0</v>
      </c>
      <c r="H38" s="9">
        <v>0</v>
      </c>
      <c r="I38" s="9">
        <f t="shared" si="5"/>
        <v>1385945.48</v>
      </c>
    </row>
    <row r="39" spans="1:9" x14ac:dyDescent="0.25">
      <c r="A39" s="21">
        <v>12</v>
      </c>
      <c r="B39" s="39" t="s">
        <v>26</v>
      </c>
      <c r="C39" s="21">
        <v>2</v>
      </c>
      <c r="D39" s="36" t="s">
        <v>48</v>
      </c>
      <c r="E39" s="10">
        <v>2021</v>
      </c>
      <c r="F39" s="11">
        <v>800</v>
      </c>
      <c r="G39" s="11">
        <v>0</v>
      </c>
      <c r="H39" s="11">
        <v>0</v>
      </c>
      <c r="I39" s="11">
        <f t="shared" ref="I39:I42" si="6">F39+G39+H39</f>
        <v>800</v>
      </c>
    </row>
    <row r="40" spans="1:9" x14ac:dyDescent="0.25">
      <c r="A40" s="22"/>
      <c r="B40" s="22"/>
      <c r="C40" s="22"/>
      <c r="D40" s="37"/>
      <c r="E40" s="7" t="s">
        <v>8</v>
      </c>
      <c r="F40" s="6">
        <v>800</v>
      </c>
      <c r="G40" s="6">
        <v>0</v>
      </c>
      <c r="H40" s="6">
        <v>0</v>
      </c>
      <c r="I40" s="6">
        <f t="shared" si="6"/>
        <v>800</v>
      </c>
    </row>
    <row r="41" spans="1:9" x14ac:dyDescent="0.25">
      <c r="A41" s="22"/>
      <c r="B41" s="22"/>
      <c r="C41" s="22"/>
      <c r="D41" s="37"/>
      <c r="E41" s="7">
        <v>2022</v>
      </c>
      <c r="F41" s="6">
        <v>800</v>
      </c>
      <c r="G41" s="6">
        <v>0</v>
      </c>
      <c r="H41" s="6">
        <v>0</v>
      </c>
      <c r="I41" s="6">
        <f t="shared" si="6"/>
        <v>800</v>
      </c>
    </row>
    <row r="42" spans="1:9" ht="15.75" thickBot="1" x14ac:dyDescent="0.3">
      <c r="A42" s="23"/>
      <c r="B42" s="23"/>
      <c r="C42" s="23"/>
      <c r="D42" s="38"/>
      <c r="E42" s="12">
        <v>2023</v>
      </c>
      <c r="F42" s="9">
        <v>800</v>
      </c>
      <c r="G42" s="9">
        <v>0</v>
      </c>
      <c r="H42" s="9">
        <v>0</v>
      </c>
      <c r="I42" s="9">
        <f t="shared" si="6"/>
        <v>800</v>
      </c>
    </row>
    <row r="43" spans="1:9" x14ac:dyDescent="0.25">
      <c r="A43" s="21">
        <v>12</v>
      </c>
      <c r="B43" s="39" t="s">
        <v>28</v>
      </c>
      <c r="C43" s="21">
        <v>1</v>
      </c>
      <c r="D43" s="36" t="s">
        <v>29</v>
      </c>
      <c r="E43" s="10">
        <v>2021</v>
      </c>
      <c r="F43" s="11">
        <v>334156.19</v>
      </c>
      <c r="G43" s="11">
        <v>0</v>
      </c>
      <c r="H43" s="11">
        <v>-8000</v>
      </c>
      <c r="I43" s="11">
        <f t="shared" ref="I43:I46" si="7">F43+G43+H43</f>
        <v>326156.19</v>
      </c>
    </row>
    <row r="44" spans="1:9" x14ac:dyDescent="0.25">
      <c r="A44" s="22"/>
      <c r="B44" s="22"/>
      <c r="C44" s="22"/>
      <c r="D44" s="37"/>
      <c r="E44" s="7" t="s">
        <v>8</v>
      </c>
      <c r="F44" s="6">
        <v>376601.94</v>
      </c>
      <c r="G44" s="6">
        <v>0</v>
      </c>
      <c r="H44" s="6">
        <v>-8000</v>
      </c>
      <c r="I44" s="6">
        <f t="shared" si="7"/>
        <v>368601.94</v>
      </c>
    </row>
    <row r="45" spans="1:9" x14ac:dyDescent="0.25">
      <c r="A45" s="22"/>
      <c r="B45" s="22"/>
      <c r="C45" s="22"/>
      <c r="D45" s="37"/>
      <c r="E45" s="7">
        <v>2022</v>
      </c>
      <c r="F45" s="6">
        <v>220562.66</v>
      </c>
      <c r="G45" s="6">
        <v>0</v>
      </c>
      <c r="H45" s="6">
        <v>0</v>
      </c>
      <c r="I45" s="6">
        <f t="shared" si="7"/>
        <v>220562.66</v>
      </c>
    </row>
    <row r="46" spans="1:9" ht="15.75" thickBot="1" x14ac:dyDescent="0.3">
      <c r="A46" s="23"/>
      <c r="B46" s="23"/>
      <c r="C46" s="23"/>
      <c r="D46" s="38"/>
      <c r="E46" s="12">
        <v>2023</v>
      </c>
      <c r="F46" s="9">
        <v>211362.66</v>
      </c>
      <c r="G46" s="9">
        <v>0</v>
      </c>
      <c r="H46" s="9">
        <v>0</v>
      </c>
      <c r="I46" s="9">
        <f t="shared" si="7"/>
        <v>211362.66</v>
      </c>
    </row>
    <row r="47" spans="1:9" x14ac:dyDescent="0.25">
      <c r="A47" s="21">
        <v>20</v>
      </c>
      <c r="B47" s="39">
        <v>1</v>
      </c>
      <c r="C47" s="21">
        <v>1</v>
      </c>
      <c r="D47" s="36" t="s">
        <v>43</v>
      </c>
      <c r="E47" s="10">
        <v>2021</v>
      </c>
      <c r="F47" s="11">
        <v>31900</v>
      </c>
      <c r="G47" s="11">
        <v>0</v>
      </c>
      <c r="H47" s="11">
        <v>0</v>
      </c>
      <c r="I47" s="11">
        <f t="shared" ref="I47:I50" si="8">F47+G47+H47</f>
        <v>31900</v>
      </c>
    </row>
    <row r="48" spans="1:9" x14ac:dyDescent="0.25">
      <c r="A48" s="22"/>
      <c r="B48" s="22"/>
      <c r="C48" s="22"/>
      <c r="D48" s="37"/>
      <c r="E48" s="7" t="s">
        <v>8</v>
      </c>
      <c r="F48" s="6">
        <v>50400</v>
      </c>
      <c r="G48" s="6">
        <v>0</v>
      </c>
      <c r="H48" s="6">
        <v>0</v>
      </c>
      <c r="I48" s="6">
        <f t="shared" si="8"/>
        <v>50400</v>
      </c>
    </row>
    <row r="49" spans="1:9" x14ac:dyDescent="0.25">
      <c r="A49" s="22"/>
      <c r="B49" s="22"/>
      <c r="C49" s="22"/>
      <c r="D49" s="37"/>
      <c r="E49" s="7">
        <v>2022</v>
      </c>
      <c r="F49" s="6">
        <v>30600</v>
      </c>
      <c r="G49" s="6">
        <v>0</v>
      </c>
      <c r="H49" s="6">
        <v>0</v>
      </c>
      <c r="I49" s="6">
        <f t="shared" si="8"/>
        <v>30600</v>
      </c>
    </row>
    <row r="50" spans="1:9" ht="15.75" thickBot="1" x14ac:dyDescent="0.3">
      <c r="A50" s="23"/>
      <c r="B50" s="23"/>
      <c r="C50" s="23"/>
      <c r="D50" s="38"/>
      <c r="E50" s="12">
        <v>2023</v>
      </c>
      <c r="F50" s="9">
        <v>30600</v>
      </c>
      <c r="G50" s="9">
        <v>0</v>
      </c>
      <c r="H50" s="9">
        <v>0</v>
      </c>
      <c r="I50" s="9">
        <f t="shared" si="8"/>
        <v>30600</v>
      </c>
    </row>
    <row r="51" spans="1:9" x14ac:dyDescent="0.25">
      <c r="A51" s="21">
        <v>20</v>
      </c>
      <c r="B51" s="39">
        <v>2</v>
      </c>
      <c r="C51" s="21">
        <v>1</v>
      </c>
      <c r="D51" s="36" t="s">
        <v>44</v>
      </c>
      <c r="E51" s="10">
        <v>2021</v>
      </c>
      <c r="F51" s="11">
        <v>17880.96</v>
      </c>
      <c r="G51" s="11">
        <v>0</v>
      </c>
      <c r="H51" s="11">
        <v>0</v>
      </c>
      <c r="I51" s="11">
        <f t="shared" ref="I51:I54" si="9">F51+G51+H51</f>
        <v>17880.96</v>
      </c>
    </row>
    <row r="52" spans="1:9" x14ac:dyDescent="0.25">
      <c r="A52" s="22"/>
      <c r="B52" s="22"/>
      <c r="C52" s="22"/>
      <c r="D52" s="37"/>
      <c r="E52" s="7" t="s">
        <v>8</v>
      </c>
      <c r="F52" s="6">
        <v>0</v>
      </c>
      <c r="G52" s="6">
        <v>0</v>
      </c>
      <c r="H52" s="6">
        <v>0</v>
      </c>
      <c r="I52" s="6">
        <f t="shared" si="9"/>
        <v>0</v>
      </c>
    </row>
    <row r="53" spans="1:9" x14ac:dyDescent="0.25">
      <c r="A53" s="22"/>
      <c r="B53" s="22"/>
      <c r="C53" s="22"/>
      <c r="D53" s="37"/>
      <c r="E53" s="7">
        <v>2022</v>
      </c>
      <c r="F53" s="6">
        <v>18340.82</v>
      </c>
      <c r="G53" s="6">
        <v>0</v>
      </c>
      <c r="H53" s="6">
        <v>0</v>
      </c>
      <c r="I53" s="6">
        <f t="shared" si="9"/>
        <v>18340.82</v>
      </c>
    </row>
    <row r="54" spans="1:9" ht="15.75" thickBot="1" x14ac:dyDescent="0.3">
      <c r="A54" s="23"/>
      <c r="B54" s="23"/>
      <c r="C54" s="23"/>
      <c r="D54" s="38"/>
      <c r="E54" s="12">
        <v>2023</v>
      </c>
      <c r="F54" s="9">
        <v>18340.82</v>
      </c>
      <c r="G54" s="9">
        <v>0</v>
      </c>
      <c r="H54" s="9">
        <v>0</v>
      </c>
      <c r="I54" s="9">
        <f t="shared" si="9"/>
        <v>18340.82</v>
      </c>
    </row>
    <row r="55" spans="1:9" x14ac:dyDescent="0.25">
      <c r="A55" s="21">
        <v>20</v>
      </c>
      <c r="B55" s="39">
        <v>3</v>
      </c>
      <c r="C55" s="21">
        <v>1</v>
      </c>
      <c r="D55" s="36" t="s">
        <v>45</v>
      </c>
      <c r="E55" s="10">
        <v>2021</v>
      </c>
      <c r="F55" s="11">
        <v>21574.26</v>
      </c>
      <c r="G55" s="11">
        <v>0</v>
      </c>
      <c r="H55" s="11">
        <v>0</v>
      </c>
      <c r="I55" s="11">
        <f t="shared" ref="I55:I58" si="10">F55+G55+H55</f>
        <v>21574.26</v>
      </c>
    </row>
    <row r="56" spans="1:9" x14ac:dyDescent="0.25">
      <c r="A56" s="22"/>
      <c r="B56" s="22"/>
      <c r="C56" s="22"/>
      <c r="D56" s="37"/>
      <c r="E56" s="7" t="s">
        <v>8</v>
      </c>
      <c r="F56" s="6">
        <v>0</v>
      </c>
      <c r="G56" s="6">
        <v>0</v>
      </c>
      <c r="H56" s="6">
        <v>0</v>
      </c>
      <c r="I56" s="6">
        <f t="shared" si="10"/>
        <v>0</v>
      </c>
    </row>
    <row r="57" spans="1:9" x14ac:dyDescent="0.25">
      <c r="A57" s="22"/>
      <c r="B57" s="22"/>
      <c r="C57" s="22"/>
      <c r="D57" s="37"/>
      <c r="E57" s="7">
        <v>2022</v>
      </c>
      <c r="F57" s="6">
        <v>0</v>
      </c>
      <c r="G57" s="6">
        <v>0</v>
      </c>
      <c r="H57" s="6">
        <v>0</v>
      </c>
      <c r="I57" s="6">
        <f t="shared" si="10"/>
        <v>0</v>
      </c>
    </row>
    <row r="58" spans="1:9" ht="15.75" thickBot="1" x14ac:dyDescent="0.3">
      <c r="A58" s="23"/>
      <c r="B58" s="23"/>
      <c r="C58" s="23"/>
      <c r="D58" s="38"/>
      <c r="E58" s="12">
        <v>2023</v>
      </c>
      <c r="F58" s="9">
        <v>0</v>
      </c>
      <c r="G58" s="9">
        <v>0</v>
      </c>
      <c r="H58" s="9">
        <v>0</v>
      </c>
      <c r="I58" s="9">
        <f t="shared" si="10"/>
        <v>0</v>
      </c>
    </row>
    <row r="59" spans="1:9" x14ac:dyDescent="0.25">
      <c r="A59" s="21">
        <v>60</v>
      </c>
      <c r="B59" s="39">
        <v>1</v>
      </c>
      <c r="C59" s="21">
        <v>5</v>
      </c>
      <c r="D59" s="36" t="s">
        <v>46</v>
      </c>
      <c r="E59" s="10">
        <v>2021</v>
      </c>
      <c r="F59" s="11">
        <v>6000000</v>
      </c>
      <c r="G59" s="11">
        <v>0</v>
      </c>
      <c r="H59" s="11">
        <v>0</v>
      </c>
      <c r="I59" s="11">
        <f t="shared" ref="I59:I62" si="11">F59+G59+H59</f>
        <v>6000000</v>
      </c>
    </row>
    <row r="60" spans="1:9" x14ac:dyDescent="0.25">
      <c r="A60" s="22"/>
      <c r="B60" s="22"/>
      <c r="C60" s="22"/>
      <c r="D60" s="37"/>
      <c r="E60" s="7" t="s">
        <v>8</v>
      </c>
      <c r="F60" s="6">
        <v>6289344.8099999996</v>
      </c>
      <c r="G60" s="6">
        <v>0</v>
      </c>
      <c r="H60" s="6">
        <v>0</v>
      </c>
      <c r="I60" s="6">
        <f t="shared" si="11"/>
        <v>6289344.8099999996</v>
      </c>
    </row>
    <row r="61" spans="1:9" x14ac:dyDescent="0.25">
      <c r="A61" s="22"/>
      <c r="B61" s="22"/>
      <c r="C61" s="22"/>
      <c r="D61" s="37"/>
      <c r="E61" s="7">
        <v>2022</v>
      </c>
      <c r="F61" s="6">
        <v>6000000</v>
      </c>
      <c r="G61" s="6">
        <v>0</v>
      </c>
      <c r="H61" s="6">
        <v>0</v>
      </c>
      <c r="I61" s="6">
        <f t="shared" si="11"/>
        <v>6000000</v>
      </c>
    </row>
    <row r="62" spans="1:9" ht="15.75" thickBot="1" x14ac:dyDescent="0.3">
      <c r="A62" s="23"/>
      <c r="B62" s="23"/>
      <c r="C62" s="23"/>
      <c r="D62" s="38"/>
      <c r="E62" s="12">
        <v>2023</v>
      </c>
      <c r="F62" s="9">
        <v>6000000</v>
      </c>
      <c r="G62" s="9">
        <v>0</v>
      </c>
      <c r="H62" s="9">
        <v>0</v>
      </c>
      <c r="I62" s="9">
        <f t="shared" si="11"/>
        <v>6000000</v>
      </c>
    </row>
    <row r="63" spans="1:9" x14ac:dyDescent="0.25">
      <c r="A63" s="21">
        <v>99</v>
      </c>
      <c r="B63" s="39">
        <v>1</v>
      </c>
      <c r="C63" s="21">
        <v>7</v>
      </c>
      <c r="D63" s="36" t="s">
        <v>47</v>
      </c>
      <c r="E63" s="10">
        <v>2021</v>
      </c>
      <c r="F63" s="11">
        <v>957500</v>
      </c>
      <c r="G63" s="11">
        <v>0</v>
      </c>
      <c r="H63" s="11">
        <v>0</v>
      </c>
      <c r="I63" s="11">
        <f t="shared" ref="I63:I66" si="12">F63+G63+H63</f>
        <v>957500</v>
      </c>
    </row>
    <row r="64" spans="1:9" x14ac:dyDescent="0.25">
      <c r="A64" s="22"/>
      <c r="B64" s="22"/>
      <c r="C64" s="22"/>
      <c r="D64" s="37"/>
      <c r="E64" s="7" t="s">
        <v>8</v>
      </c>
      <c r="F64" s="6">
        <v>985450.34</v>
      </c>
      <c r="G64" s="6">
        <v>0</v>
      </c>
      <c r="H64" s="6">
        <v>0</v>
      </c>
      <c r="I64" s="6">
        <f t="shared" si="12"/>
        <v>985450.34</v>
      </c>
    </row>
    <row r="65" spans="1:9" x14ac:dyDescent="0.25">
      <c r="A65" s="22"/>
      <c r="B65" s="22"/>
      <c r="C65" s="22"/>
      <c r="D65" s="37"/>
      <c r="E65" s="7">
        <v>2022</v>
      </c>
      <c r="F65" s="6">
        <v>957500</v>
      </c>
      <c r="G65" s="6">
        <v>0</v>
      </c>
      <c r="H65" s="6">
        <v>0</v>
      </c>
      <c r="I65" s="6">
        <f t="shared" si="12"/>
        <v>957500</v>
      </c>
    </row>
    <row r="66" spans="1:9" ht="15.75" thickBot="1" x14ac:dyDescent="0.3">
      <c r="A66" s="23"/>
      <c r="B66" s="23"/>
      <c r="C66" s="23"/>
      <c r="D66" s="38"/>
      <c r="E66" s="12">
        <v>2023</v>
      </c>
      <c r="F66" s="9">
        <v>957500</v>
      </c>
      <c r="G66" s="9">
        <v>0</v>
      </c>
      <c r="H66" s="9">
        <v>0</v>
      </c>
      <c r="I66" s="9">
        <f t="shared" si="12"/>
        <v>957500</v>
      </c>
    </row>
    <row r="67" spans="1:9" x14ac:dyDescent="0.25">
      <c r="A67" s="24" t="s">
        <v>30</v>
      </c>
      <c r="B67" s="25"/>
      <c r="C67" s="25"/>
      <c r="D67" s="25"/>
      <c r="E67" s="47">
        <v>2021</v>
      </c>
      <c r="F67" s="48">
        <f>SUM(F63,F59,F55,F51,F47,F43,F39,F35,F31,F27,F23,F19,F15,F11,F7,F3)</f>
        <v>14648277.740000002</v>
      </c>
      <c r="G67" s="48">
        <f>SUM(G63,G59,G55,G51,G47,G43,G39,G35,G31,G27,G23,G19,G15,G11,G7,G3)</f>
        <v>116430</v>
      </c>
      <c r="H67" s="48">
        <f>SUM(H63,H59,H55,H51,H47,H43,H39,H35,H31,H27,H23,H19,H15,H11,H7,H3)</f>
        <v>-113930</v>
      </c>
      <c r="I67" s="49">
        <f t="shared" ref="I67:I70" si="13">F67+G67+H67</f>
        <v>14650777.740000002</v>
      </c>
    </row>
    <row r="68" spans="1:9" x14ac:dyDescent="0.25">
      <c r="A68" s="27"/>
      <c r="B68" s="28"/>
      <c r="C68" s="28"/>
      <c r="D68" s="28"/>
      <c r="E68" s="50" t="s">
        <v>8</v>
      </c>
      <c r="F68" s="46">
        <f>SUM(F64,F60,F56,F52,F48,F44,F40,F36,F32,F28,F24,F20,F16,F12,F8,F4)</f>
        <v>16871254.120000001</v>
      </c>
      <c r="G68" s="46">
        <f>SUM(G64,G60,G56,G52,G48,G44,G40,G36,G32,G28,G24,G20,G16,G12,G8,G4)</f>
        <v>116430</v>
      </c>
      <c r="H68" s="46">
        <f>SUM(H64,H60,H56,H52,H48,H44,H40,H36,H32,H28,H24,H20,H16,H12,H8,H4)</f>
        <v>-113930</v>
      </c>
      <c r="I68" s="45">
        <f t="shared" si="13"/>
        <v>16873754.120000001</v>
      </c>
    </row>
    <row r="69" spans="1:9" x14ac:dyDescent="0.25">
      <c r="A69" s="27"/>
      <c r="B69" s="28"/>
      <c r="C69" s="28"/>
      <c r="D69" s="28"/>
      <c r="E69" s="50">
        <v>2022</v>
      </c>
      <c r="F69" s="46">
        <f>SUM(F65,F61,F57,F53,F49,F45,F41,F37,F33,F29,F25,F21,F17,F13,F9,F5)</f>
        <v>13794107.410000002</v>
      </c>
      <c r="G69" s="46">
        <f>SUM(G9,G17,G21,G25,G29,G33,G37,G45)</f>
        <v>0</v>
      </c>
      <c r="H69" s="46">
        <f>SUM(H9,H17,H21,H25,H29,H33,H37,H45)</f>
        <v>0</v>
      </c>
      <c r="I69" s="45">
        <f t="shared" si="13"/>
        <v>13794107.410000002</v>
      </c>
    </row>
    <row r="70" spans="1:9" x14ac:dyDescent="0.25">
      <c r="A70" s="43"/>
      <c r="B70" s="44"/>
      <c r="C70" s="44"/>
      <c r="D70" s="44"/>
      <c r="E70" s="51">
        <v>2023</v>
      </c>
      <c r="F70" s="52">
        <f>SUM(F66,F62,F58,F54,F50,F46,F42,F38,F34,F30,F26,F22,F18,F14,F10,F6)</f>
        <v>13786602.410000002</v>
      </c>
      <c r="G70" s="52">
        <f>SUM(G10,G18,G22,G26,G30,G34,G38,G46)</f>
        <v>0</v>
      </c>
      <c r="H70" s="52">
        <f>SUM(H10,H18,H22,H26,H30,H34,H38,H46)</f>
        <v>0</v>
      </c>
      <c r="I70" s="53">
        <f t="shared" si="13"/>
        <v>13786602.410000002</v>
      </c>
    </row>
  </sheetData>
  <mergeCells count="67">
    <mergeCell ref="A63:A66"/>
    <mergeCell ref="B63:B66"/>
    <mergeCell ref="C63:C66"/>
    <mergeCell ref="D63:D66"/>
    <mergeCell ref="A39:A42"/>
    <mergeCell ref="B39:B42"/>
    <mergeCell ref="C39:C42"/>
    <mergeCell ref="D39:D42"/>
    <mergeCell ref="A55:A58"/>
    <mergeCell ref="B55:B58"/>
    <mergeCell ref="C55:C58"/>
    <mergeCell ref="D55:D58"/>
    <mergeCell ref="A59:A62"/>
    <mergeCell ref="B59:B62"/>
    <mergeCell ref="C59:C62"/>
    <mergeCell ref="D59:D62"/>
    <mergeCell ref="A47:A50"/>
    <mergeCell ref="B47:B50"/>
    <mergeCell ref="C47:C50"/>
    <mergeCell ref="D47:D50"/>
    <mergeCell ref="A51:A54"/>
    <mergeCell ref="B51:B54"/>
    <mergeCell ref="C51:C54"/>
    <mergeCell ref="D51:D54"/>
    <mergeCell ref="B27:B30"/>
    <mergeCell ref="C27:C30"/>
    <mergeCell ref="D27:D30"/>
    <mergeCell ref="A3:A6"/>
    <mergeCell ref="B3:B6"/>
    <mergeCell ref="C3:C6"/>
    <mergeCell ref="D3:D6"/>
    <mergeCell ref="A11:A14"/>
    <mergeCell ref="B11:B14"/>
    <mergeCell ref="C11:C14"/>
    <mergeCell ref="D11:D14"/>
    <mergeCell ref="A27:A30"/>
    <mergeCell ref="B15:B18"/>
    <mergeCell ref="C15:C18"/>
    <mergeCell ref="A67:D70"/>
    <mergeCell ref="A31:A34"/>
    <mergeCell ref="B31:B34"/>
    <mergeCell ref="C31:C34"/>
    <mergeCell ref="D31:D34"/>
    <mergeCell ref="A35:A38"/>
    <mergeCell ref="B35:B38"/>
    <mergeCell ref="C35:C38"/>
    <mergeCell ref="D35:D38"/>
    <mergeCell ref="A43:A46"/>
    <mergeCell ref="B43:B46"/>
    <mergeCell ref="C43:C46"/>
    <mergeCell ref="D43:D46"/>
    <mergeCell ref="D15:D18"/>
    <mergeCell ref="B23:B26"/>
    <mergeCell ref="C23:C26"/>
    <mergeCell ref="D23:D26"/>
    <mergeCell ref="F1:I1"/>
    <mergeCell ref="B7:B10"/>
    <mergeCell ref="C7:C10"/>
    <mergeCell ref="D7:D10"/>
    <mergeCell ref="A1:C1"/>
    <mergeCell ref="A7:A10"/>
    <mergeCell ref="A15:A18"/>
    <mergeCell ref="A23:A26"/>
    <mergeCell ref="A19:A22"/>
    <mergeCell ref="B19:B22"/>
    <mergeCell ref="C19:C22"/>
    <mergeCell ref="D19:D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spese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Nesti</dc:creator>
  <cp:lastModifiedBy>Barbara Nesti</cp:lastModifiedBy>
  <cp:lastPrinted>2019-07-21T13:23:01Z</cp:lastPrinted>
  <dcterms:created xsi:type="dcterms:W3CDTF">2019-07-21T07:17:30Z</dcterms:created>
  <dcterms:modified xsi:type="dcterms:W3CDTF">2021-07-27T08:22:13Z</dcterms:modified>
</cp:coreProperties>
</file>